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/>
  </bookViews>
  <sheets>
    <sheet name="21_12_15_15" sheetId="1" r:id="rId1"/>
  </sheets>
  <calcPr calcId="145621"/>
</workbook>
</file>

<file path=xl/calcChain.xml><?xml version="1.0" encoding="utf-8"?>
<calcChain xmlns="http://schemas.openxmlformats.org/spreadsheetml/2006/main">
  <c r="U24" i="1" l="1"/>
  <c r="U26" i="1"/>
  <c r="U22" i="1"/>
  <c r="Y19" i="1"/>
  <c r="X19" i="1"/>
  <c r="W19" i="1"/>
  <c r="V19" i="1"/>
  <c r="U19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AM11" i="1"/>
  <c r="T9" i="1" s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AP25" i="1" l="1"/>
  <c r="AT25" i="1"/>
  <c r="AX25" i="1"/>
  <c r="AM25" i="1"/>
  <c r="AQ25" i="1"/>
  <c r="AU25" i="1"/>
  <c r="AY25" i="1"/>
  <c r="AN25" i="1"/>
  <c r="AR25" i="1"/>
  <c r="AV25" i="1"/>
  <c r="AZ25" i="1"/>
  <c r="AO25" i="1"/>
  <c r="AS25" i="1"/>
  <c r="AW25" i="1"/>
  <c r="BA25" i="1"/>
  <c r="AP14" i="1"/>
  <c r="AT14" i="1"/>
  <c r="AX14" i="1"/>
  <c r="AM14" i="1"/>
  <c r="AQ14" i="1"/>
  <c r="AU14" i="1"/>
  <c r="AY14" i="1"/>
  <c r="AN14" i="1"/>
  <c r="AR14" i="1"/>
  <c r="AV14" i="1"/>
  <c r="AZ14" i="1"/>
  <c r="AO14" i="1"/>
  <c r="AS14" i="1"/>
  <c r="AW14" i="1"/>
  <c r="BA14" i="1"/>
  <c r="AO24" i="1"/>
  <c r="AS24" i="1"/>
  <c r="AW24" i="1"/>
  <c r="BA24" i="1"/>
  <c r="AP24" i="1"/>
  <c r="AT24" i="1"/>
  <c r="AX24" i="1"/>
  <c r="AM24" i="1"/>
  <c r="AQ24" i="1"/>
  <c r="AU24" i="1"/>
  <c r="AY24" i="1"/>
  <c r="AN24" i="1"/>
  <c r="AR24" i="1"/>
  <c r="AV24" i="1"/>
  <c r="AZ24" i="1"/>
  <c r="AN20" i="1"/>
  <c r="AR20" i="1"/>
  <c r="AV20" i="1"/>
  <c r="AZ20" i="1"/>
  <c r="AO20" i="1"/>
  <c r="AS20" i="1"/>
  <c r="AW20" i="1"/>
  <c r="BA20" i="1"/>
  <c r="AP20" i="1"/>
  <c r="AT20" i="1"/>
  <c r="AX20" i="1"/>
  <c r="AM20" i="1"/>
  <c r="AQ20" i="1"/>
  <c r="AU20" i="1"/>
  <c r="AY20" i="1"/>
  <c r="AM16" i="1"/>
  <c r="AQ16" i="1"/>
  <c r="AU16" i="1"/>
  <c r="AY16" i="1"/>
  <c r="AN16" i="1"/>
  <c r="AR16" i="1"/>
  <c r="AV16" i="1"/>
  <c r="AZ16" i="1"/>
  <c r="AO16" i="1"/>
  <c r="AS16" i="1"/>
  <c r="AW16" i="1"/>
  <c r="BA16" i="1"/>
  <c r="AP16" i="1"/>
  <c r="AT16" i="1"/>
  <c r="AX16" i="1"/>
  <c r="AM22" i="1"/>
  <c r="AQ22" i="1"/>
  <c r="AU22" i="1"/>
  <c r="AY22" i="1"/>
  <c r="AN22" i="1"/>
  <c r="AR22" i="1"/>
  <c r="AV22" i="1"/>
  <c r="AZ22" i="1"/>
  <c r="AO22" i="1"/>
  <c r="AS22" i="1"/>
  <c r="AW22" i="1"/>
  <c r="BA22" i="1"/>
  <c r="AP22" i="1"/>
  <c r="AT22" i="1"/>
  <c r="AX22" i="1"/>
  <c r="AN27" i="1"/>
  <c r="AR27" i="1"/>
  <c r="AV27" i="1"/>
  <c r="AZ27" i="1"/>
  <c r="AO27" i="1"/>
  <c r="AS27" i="1"/>
  <c r="AW27" i="1"/>
  <c r="BA27" i="1"/>
  <c r="AP27" i="1"/>
  <c r="AT27" i="1"/>
  <c r="AX27" i="1"/>
  <c r="AM27" i="1"/>
  <c r="AQ27" i="1"/>
  <c r="AU27" i="1"/>
  <c r="AY27" i="1"/>
  <c r="AN23" i="1"/>
  <c r="AR23" i="1"/>
  <c r="AV23" i="1"/>
  <c r="AZ23" i="1"/>
  <c r="AO23" i="1"/>
  <c r="AS23" i="1"/>
  <c r="AW23" i="1"/>
  <c r="BA23" i="1"/>
  <c r="AP23" i="1"/>
  <c r="AT23" i="1"/>
  <c r="AX23" i="1"/>
  <c r="AM23" i="1"/>
  <c r="AQ23" i="1"/>
  <c r="AU23" i="1"/>
  <c r="AY23" i="1"/>
  <c r="AN15" i="1"/>
  <c r="AR15" i="1"/>
  <c r="AV15" i="1"/>
  <c r="AZ15" i="1"/>
  <c r="AO15" i="1"/>
  <c r="AS15" i="1"/>
  <c r="AW15" i="1"/>
  <c r="BA15" i="1"/>
  <c r="AP15" i="1"/>
  <c r="AT15" i="1"/>
  <c r="AX15" i="1"/>
  <c r="AM15" i="1"/>
  <c r="AQ15" i="1"/>
  <c r="AU15" i="1"/>
  <c r="AY15" i="1"/>
  <c r="AP21" i="1"/>
  <c r="AT21" i="1"/>
  <c r="AX21" i="1"/>
  <c r="AM21" i="1"/>
  <c r="AQ21" i="1"/>
  <c r="AU21" i="1"/>
  <c r="AY21" i="1"/>
  <c r="AN21" i="1"/>
  <c r="AR21" i="1"/>
  <c r="AV21" i="1"/>
  <c r="AZ21" i="1"/>
  <c r="AO21" i="1"/>
  <c r="AS21" i="1"/>
  <c r="AW21" i="1"/>
  <c r="BA21" i="1"/>
  <c r="AP17" i="1"/>
  <c r="AT17" i="1"/>
  <c r="AX17" i="1"/>
  <c r="AM17" i="1"/>
  <c r="AQ17" i="1"/>
  <c r="AU17" i="1"/>
  <c r="AY17" i="1"/>
  <c r="AN17" i="1"/>
  <c r="AR17" i="1"/>
  <c r="AV17" i="1"/>
  <c r="AZ17" i="1"/>
  <c r="AO17" i="1"/>
  <c r="AS17" i="1"/>
  <c r="AW17" i="1"/>
  <c r="BA17" i="1"/>
  <c r="AP13" i="1"/>
  <c r="AT13" i="1"/>
  <c r="AX13" i="1"/>
  <c r="AM13" i="1"/>
  <c r="AQ13" i="1"/>
  <c r="AU13" i="1"/>
  <c r="AY13" i="1"/>
  <c r="AN13" i="1"/>
  <c r="AR13" i="1"/>
  <c r="AV13" i="1"/>
  <c r="AZ13" i="1"/>
  <c r="AO13" i="1"/>
  <c r="AS13" i="1"/>
  <c r="AW13" i="1"/>
  <c r="BA13" i="1"/>
  <c r="AM18" i="1"/>
  <c r="AQ18" i="1"/>
  <c r="AU18" i="1"/>
  <c r="AY18" i="1"/>
  <c r="AN18" i="1"/>
  <c r="AR18" i="1"/>
  <c r="AV18" i="1"/>
  <c r="AZ18" i="1"/>
  <c r="AO18" i="1"/>
  <c r="AS18" i="1"/>
  <c r="AW18" i="1"/>
  <c r="BA18" i="1"/>
  <c r="AP18" i="1"/>
  <c r="AT18" i="1"/>
  <c r="AX18" i="1"/>
  <c r="AM26" i="1"/>
  <c r="AQ26" i="1"/>
  <c r="AU26" i="1"/>
  <c r="AY26" i="1"/>
  <c r="AN26" i="1"/>
  <c r="AR26" i="1"/>
  <c r="AV26" i="1"/>
  <c r="AZ26" i="1"/>
  <c r="AO26" i="1"/>
  <c r="AS26" i="1"/>
  <c r="AW26" i="1"/>
  <c r="BA26" i="1"/>
  <c r="AP26" i="1"/>
  <c r="AT26" i="1"/>
  <c r="AX26" i="1"/>
  <c r="AN19" i="1"/>
  <c r="AR19" i="1"/>
  <c r="AV19" i="1"/>
  <c r="AZ19" i="1"/>
  <c r="AO19" i="1"/>
  <c r="AS19" i="1"/>
  <c r="AW19" i="1"/>
  <c r="BA19" i="1"/>
  <c r="AP19" i="1"/>
  <c r="AT19" i="1"/>
  <c r="AX19" i="1"/>
  <c r="AM19" i="1"/>
  <c r="AQ19" i="1"/>
  <c r="AU19" i="1"/>
  <c r="AY19" i="1"/>
  <c r="S24" i="1" l="1"/>
  <c r="S13" i="1"/>
  <c r="S23" i="1"/>
  <c r="S15" i="1"/>
  <c r="S19" i="1"/>
  <c r="S20" i="1"/>
  <c r="S18" i="1"/>
  <c r="S16" i="1"/>
  <c r="S26" i="1"/>
  <c r="S17" i="1"/>
  <c r="S12" i="1"/>
  <c r="S22" i="1"/>
  <c r="S25" i="1"/>
  <c r="S14" i="1"/>
  <c r="S21" i="1"/>
</calcChain>
</file>

<file path=xl/sharedStrings.xml><?xml version="1.0" encoding="utf-8"?>
<sst xmlns="http://schemas.openxmlformats.org/spreadsheetml/2006/main" count="10" uniqueCount="10">
  <si>
    <t>DIGITE 21 DEZENAS NA LINHA ABAIXO</t>
  </si>
  <si>
    <t>PLANILHA LOTOCERTA</t>
  </si>
  <si>
    <t>PLANILHA LOTOFÁCIL 21 DEZENAS - GARANTIA DE 12 PONTOS - 15 JOGOS</t>
  </si>
  <si>
    <t>FECHAMENTO DE 15 DEZENAS</t>
  </si>
  <si>
    <t>CONFERIDOR</t>
  </si>
  <si>
    <t>ACERTOS ENTRE AS 21</t>
  </si>
  <si>
    <t>JG</t>
  </si>
  <si>
    <t>PT</t>
  </si>
  <si>
    <t>DEZENAS UTILIZADAS</t>
  </si>
  <si>
    <t>PRÊMIOS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</si>
</sst>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"/>
  </numFmts>
  <fonts count="18" x14ac:knownFonts="1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color theme="0"/>
      <name val="Calibri"/>
      <family val="2"/>
    </font>
    <font>
      <b/>
      <i/>
      <sz val="12"/>
      <name val="Calibri"/>
      <family val="2"/>
    </font>
    <font>
      <i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164" fontId="17" fillId="0" borderId="1" xfId="0" applyNumberFormat="1" applyFont="1" applyFill="1" applyBorder="1" applyAlignment="1" applyProtection="1">
      <alignment horizontal="center" vertical="center"/>
      <protection hidden="1"/>
    </xf>
    <xf numFmtId="164" fontId="7" fillId="0" borderId="1" xfId="0" applyNumberFormat="1" applyFont="1" applyFill="1" applyBorder="1" applyAlignment="1" applyProtection="1">
      <alignment horizontal="center" vertical="center"/>
      <protection locked="0"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164" fontId="7" fillId="0" borderId="1" xfId="0" applyNumberFormat="1" applyFont="1" applyFill="1" applyBorder="1" applyAlignment="1" applyProtection="1">
      <alignment horizontal="center" vertical="center"/>
      <protection hidden="1"/>
    </xf>
    <xf numFmtId="164" fontId="15" fillId="0" borderId="1" xfId="0" applyNumberFormat="1" applyFont="1" applyFill="1" applyBorder="1" applyAlignment="1" applyProtection="1">
      <alignment horizontal="center" vertical="center"/>
      <protection hidden="1"/>
    </xf>
    <xf numFmtId="164" fontId="1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7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6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164" fontId="15" fillId="0" borderId="1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center" vertical="center"/>
      <protection locked="0"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4" fillId="4" borderId="1" xfId="2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44" fontId="7" fillId="0" borderId="1" xfId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44" fontId="7" fillId="0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17" fillId="5" borderId="1" xfId="0" applyFont="1" applyFill="1" applyBorder="1" applyAlignment="1" applyProtection="1">
      <alignment horizontal="center" vertical="center"/>
      <protection hidden="1"/>
    </xf>
  </cellXfs>
  <cellStyles count="3">
    <cellStyle name="Hiperlink" xfId="2" builtinId="8"/>
    <cellStyle name="Moeda" xfId="1" builtinId="4"/>
    <cellStyle name="Normal" xfId="0" builtinId="0"/>
  </cellStyles>
  <dxfs count="11">
    <dxf>
      <font>
        <color auto="1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66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tocerta.com.br/criar-uma-conta-lotocer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5"/>
  <sheetViews>
    <sheetView showGridLines="0" showRowColHeaders="0" tabSelected="1" workbookViewId="0">
      <selection activeCell="AF17" sqref="AF17"/>
    </sheetView>
  </sheetViews>
  <sheetFormatPr defaultColWidth="4.7109375" defaultRowHeight="15" customHeight="1" x14ac:dyDescent="0.2"/>
  <cols>
    <col min="1" max="3" width="4.7109375" style="27"/>
    <col min="4" max="38" width="4.7109375" style="28"/>
    <col min="39" max="59" width="0" style="28" hidden="1" customWidth="1"/>
    <col min="60" max="105" width="4.7109375" style="28"/>
    <col min="106" max="16384" width="4.7109375" style="27"/>
  </cols>
  <sheetData>
    <row r="1" spans="2:59" ht="15" customHeight="1" x14ac:dyDescent="0.2"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59" ht="15" customHeight="1" x14ac:dyDescent="0.2">
      <c r="B2" s="45" t="s">
        <v>1</v>
      </c>
      <c r="C2" s="45"/>
      <c r="D2" s="45"/>
      <c r="E2" s="45"/>
      <c r="F2" s="45"/>
      <c r="G2" s="45"/>
      <c r="H2" s="45"/>
      <c r="I2" s="42" t="s">
        <v>2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59" ht="15" customHeight="1" x14ac:dyDescent="0.2">
      <c r="B3" s="45"/>
      <c r="C3" s="45"/>
      <c r="D3" s="45"/>
      <c r="E3" s="45"/>
      <c r="F3" s="45"/>
      <c r="G3" s="45"/>
      <c r="H3" s="45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59" ht="15" customHeight="1" x14ac:dyDescent="0.2">
      <c r="B4" s="6"/>
      <c r="C4" s="7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8"/>
      <c r="V4" s="8"/>
      <c r="W4" s="8"/>
      <c r="X4" s="8"/>
      <c r="Y4" s="8"/>
      <c r="Z4" s="29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59" ht="15" customHeight="1" x14ac:dyDescent="0.2">
      <c r="B5" s="6"/>
      <c r="D5" s="50" t="s">
        <v>0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8"/>
      <c r="Z5" s="29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2:59" ht="15" customHeight="1" x14ac:dyDescent="0.2">
      <c r="B6" s="6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  <c r="X6" s="5">
        <v>21</v>
      </c>
      <c r="Y6" s="30"/>
      <c r="Z6" s="31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8"/>
    </row>
    <row r="7" spans="2:59" s="28" customFormat="1" ht="15" customHeight="1" x14ac:dyDescent="0.2">
      <c r="B7" s="1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30"/>
      <c r="Z7" s="31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20">
        <f t="shared" ref="AM7:BG7" si="0">D6</f>
        <v>1</v>
      </c>
      <c r="AN7" s="20">
        <f t="shared" si="0"/>
        <v>2</v>
      </c>
      <c r="AO7" s="20">
        <f t="shared" si="0"/>
        <v>3</v>
      </c>
      <c r="AP7" s="20">
        <f t="shared" si="0"/>
        <v>4</v>
      </c>
      <c r="AQ7" s="20">
        <f t="shared" si="0"/>
        <v>5</v>
      </c>
      <c r="AR7" s="20">
        <f t="shared" si="0"/>
        <v>6</v>
      </c>
      <c r="AS7" s="20">
        <f t="shared" si="0"/>
        <v>7</v>
      </c>
      <c r="AT7" s="20">
        <f t="shared" si="0"/>
        <v>8</v>
      </c>
      <c r="AU7" s="20">
        <f t="shared" si="0"/>
        <v>9</v>
      </c>
      <c r="AV7" s="20">
        <f t="shared" si="0"/>
        <v>10</v>
      </c>
      <c r="AW7" s="20">
        <f t="shared" si="0"/>
        <v>11</v>
      </c>
      <c r="AX7" s="20">
        <f t="shared" si="0"/>
        <v>12</v>
      </c>
      <c r="AY7" s="20">
        <f t="shared" si="0"/>
        <v>13</v>
      </c>
      <c r="AZ7" s="20">
        <f t="shared" si="0"/>
        <v>14</v>
      </c>
      <c r="BA7" s="20">
        <f t="shared" si="0"/>
        <v>15</v>
      </c>
      <c r="BB7" s="20">
        <f t="shared" si="0"/>
        <v>16</v>
      </c>
      <c r="BC7" s="20">
        <f t="shared" si="0"/>
        <v>17</v>
      </c>
      <c r="BD7" s="20">
        <f t="shared" si="0"/>
        <v>18</v>
      </c>
      <c r="BE7" s="20">
        <f t="shared" si="0"/>
        <v>19</v>
      </c>
      <c r="BF7" s="20">
        <f t="shared" si="0"/>
        <v>20</v>
      </c>
      <c r="BG7" s="20">
        <f t="shared" si="0"/>
        <v>21</v>
      </c>
    </row>
    <row r="8" spans="2:59" ht="15" customHeight="1" x14ac:dyDescent="0.2">
      <c r="B8" s="6"/>
      <c r="C8" s="46" t="s">
        <v>4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7"/>
      <c r="S8" s="7"/>
      <c r="T8" s="43" t="s">
        <v>5</v>
      </c>
      <c r="U8" s="43"/>
      <c r="V8" s="43"/>
      <c r="W8" s="43"/>
      <c r="X8" s="43"/>
      <c r="Y8" s="43"/>
      <c r="Z8" s="29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2:59" ht="15" customHeight="1" x14ac:dyDescent="0.2">
      <c r="B9" s="6"/>
      <c r="C9" s="41">
        <v>1</v>
      </c>
      <c r="D9" s="41">
        <v>2</v>
      </c>
      <c r="E9" s="41">
        <v>3</v>
      </c>
      <c r="F9" s="41">
        <v>4</v>
      </c>
      <c r="G9" s="41">
        <v>5</v>
      </c>
      <c r="H9" s="41">
        <v>6</v>
      </c>
      <c r="I9" s="41">
        <v>7</v>
      </c>
      <c r="J9" s="41">
        <v>8</v>
      </c>
      <c r="K9" s="41">
        <v>9</v>
      </c>
      <c r="L9" s="41">
        <v>10</v>
      </c>
      <c r="M9" s="41">
        <v>11</v>
      </c>
      <c r="N9" s="41">
        <v>12</v>
      </c>
      <c r="O9" s="41">
        <v>13</v>
      </c>
      <c r="P9" s="41">
        <v>14</v>
      </c>
      <c r="Q9" s="41">
        <v>15</v>
      </c>
      <c r="R9" s="7"/>
      <c r="S9" s="7"/>
      <c r="T9" s="44">
        <f>SUMIF(AM11:BA11,1)</f>
        <v>15</v>
      </c>
      <c r="U9" s="44"/>
      <c r="V9" s="44"/>
      <c r="W9" s="44"/>
      <c r="X9" s="44"/>
      <c r="Y9" s="44"/>
      <c r="Z9" s="32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2:59" ht="15" customHeight="1" x14ac:dyDescent="0.2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  <c r="X10" s="11"/>
      <c r="Y10" s="11"/>
      <c r="Z10" s="32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2:59" ht="15" customHeight="1" x14ac:dyDescent="0.2">
      <c r="B11" s="6"/>
      <c r="C11" s="2" t="s">
        <v>6</v>
      </c>
      <c r="D11" s="43" t="s">
        <v>3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2" t="s">
        <v>7</v>
      </c>
      <c r="T11" s="7"/>
      <c r="U11" s="43" t="s">
        <v>8</v>
      </c>
      <c r="V11" s="43"/>
      <c r="W11" s="43"/>
      <c r="X11" s="43"/>
      <c r="Y11" s="43"/>
      <c r="Z11" s="32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33">
        <f t="shared" ref="AM11:BA11" si="1">COUNTIFS($D6:$X6,"&gt;0",$D6:$X6,C$9)</f>
        <v>1</v>
      </c>
      <c r="AN11" s="33">
        <f t="shared" si="1"/>
        <v>1</v>
      </c>
      <c r="AO11" s="33">
        <f t="shared" si="1"/>
        <v>1</v>
      </c>
      <c r="AP11" s="33">
        <f t="shared" si="1"/>
        <v>1</v>
      </c>
      <c r="AQ11" s="33">
        <f t="shared" si="1"/>
        <v>1</v>
      </c>
      <c r="AR11" s="33">
        <f t="shared" si="1"/>
        <v>1</v>
      </c>
      <c r="AS11" s="33">
        <f t="shared" si="1"/>
        <v>1</v>
      </c>
      <c r="AT11" s="33">
        <f t="shared" si="1"/>
        <v>1</v>
      </c>
      <c r="AU11" s="33">
        <f t="shared" si="1"/>
        <v>1</v>
      </c>
      <c r="AV11" s="33">
        <f t="shared" si="1"/>
        <v>1</v>
      </c>
      <c r="AW11" s="33">
        <f t="shared" si="1"/>
        <v>1</v>
      </c>
      <c r="AX11" s="33">
        <f t="shared" si="1"/>
        <v>1</v>
      </c>
      <c r="AY11" s="33">
        <f t="shared" si="1"/>
        <v>1</v>
      </c>
      <c r="AZ11" s="33">
        <f t="shared" si="1"/>
        <v>1</v>
      </c>
      <c r="BA11" s="33">
        <f t="shared" si="1"/>
        <v>1</v>
      </c>
    </row>
    <row r="12" spans="2:59" ht="15" customHeight="1" x14ac:dyDescent="0.2">
      <c r="B12" s="6"/>
      <c r="C12" s="51">
        <v>1</v>
      </c>
      <c r="D12" s="12">
        <f t="shared" ref="D12:D22" si="2">$D$6</f>
        <v>1</v>
      </c>
      <c r="E12" s="12">
        <f t="shared" ref="E12:E20" si="3">$E$6</f>
        <v>2</v>
      </c>
      <c r="F12" s="12">
        <f t="shared" ref="F12:F17" si="4">$F$6</f>
        <v>3</v>
      </c>
      <c r="G12" s="12">
        <f>$G$6</f>
        <v>4</v>
      </c>
      <c r="H12" s="12">
        <f>$H$6</f>
        <v>5</v>
      </c>
      <c r="I12" s="12">
        <f>$I$6</f>
        <v>6</v>
      </c>
      <c r="J12" s="12">
        <f>$K$6</f>
        <v>8</v>
      </c>
      <c r="K12" s="12">
        <f>$L$6</f>
        <v>9</v>
      </c>
      <c r="L12" s="12">
        <f>$M$6</f>
        <v>10</v>
      </c>
      <c r="M12" s="12">
        <f>$N$6</f>
        <v>11</v>
      </c>
      <c r="N12" s="12">
        <f>$O$6</f>
        <v>12</v>
      </c>
      <c r="O12" s="12">
        <f>$Q$6</f>
        <v>14</v>
      </c>
      <c r="P12" s="12">
        <f>$R$6</f>
        <v>15</v>
      </c>
      <c r="Q12" s="12">
        <f>$S$6</f>
        <v>16</v>
      </c>
      <c r="R12" s="12">
        <f>$X$6</f>
        <v>21</v>
      </c>
      <c r="S12" s="3">
        <f>SUMIF(AM13:BA13,1)</f>
        <v>13</v>
      </c>
      <c r="T12" s="1"/>
      <c r="U12" s="4">
        <v>1</v>
      </c>
      <c r="V12" s="34">
        <v>2</v>
      </c>
      <c r="W12" s="13">
        <v>3</v>
      </c>
      <c r="X12" s="14">
        <v>4</v>
      </c>
      <c r="Y12" s="14">
        <v>5</v>
      </c>
      <c r="Z12" s="32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2:59" ht="15" customHeight="1" x14ac:dyDescent="0.2">
      <c r="B13" s="6"/>
      <c r="C13" s="51">
        <v>2</v>
      </c>
      <c r="D13" s="12">
        <f t="shared" si="2"/>
        <v>1</v>
      </c>
      <c r="E13" s="12">
        <f t="shared" si="3"/>
        <v>2</v>
      </c>
      <c r="F13" s="12">
        <f t="shared" si="4"/>
        <v>3</v>
      </c>
      <c r="G13" s="12">
        <f>$G$6</f>
        <v>4</v>
      </c>
      <c r="H13" s="12">
        <f>$H$6</f>
        <v>5</v>
      </c>
      <c r="I13" s="12">
        <f>$J$6</f>
        <v>7</v>
      </c>
      <c r="J13" s="12">
        <f>$K$6</f>
        <v>8</v>
      </c>
      <c r="K13" s="12">
        <f>$L$6</f>
        <v>9</v>
      </c>
      <c r="L13" s="12">
        <f>$O$6</f>
        <v>12</v>
      </c>
      <c r="M13" s="12">
        <f>$Q$6</f>
        <v>14</v>
      </c>
      <c r="N13" s="12">
        <f>$R$6</f>
        <v>15</v>
      </c>
      <c r="O13" s="12">
        <f>$T$6</f>
        <v>17</v>
      </c>
      <c r="P13" s="12">
        <f>$U$6</f>
        <v>18</v>
      </c>
      <c r="Q13" s="12">
        <f>$V$6</f>
        <v>19</v>
      </c>
      <c r="R13" s="12">
        <f>$W$6</f>
        <v>20</v>
      </c>
      <c r="S13" s="3">
        <f t="shared" ref="S13:S26" si="5">SUMIF(AM14:BA14,1)</f>
        <v>11</v>
      </c>
      <c r="T13" s="8"/>
      <c r="U13" s="13">
        <v>6</v>
      </c>
      <c r="V13" s="34">
        <v>7</v>
      </c>
      <c r="W13" s="13">
        <v>8</v>
      </c>
      <c r="X13" s="14">
        <v>9</v>
      </c>
      <c r="Y13" s="14">
        <v>10</v>
      </c>
      <c r="Z13" s="35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7">
        <f>COUNTIFS($D12:$R12,"&gt;0",$D12:$R12,C$9)</f>
        <v>1</v>
      </c>
      <c r="AN13" s="37">
        <f t="shared" ref="AN13:BA13" si="6">COUNTIFS($D12:$R12,"&gt;0",$D12:$R12,D$9)</f>
        <v>1</v>
      </c>
      <c r="AO13" s="37">
        <f t="shared" si="6"/>
        <v>1</v>
      </c>
      <c r="AP13" s="37">
        <f t="shared" si="6"/>
        <v>1</v>
      </c>
      <c r="AQ13" s="37">
        <f t="shared" si="6"/>
        <v>1</v>
      </c>
      <c r="AR13" s="37">
        <f t="shared" si="6"/>
        <v>1</v>
      </c>
      <c r="AS13" s="37">
        <f t="shared" si="6"/>
        <v>0</v>
      </c>
      <c r="AT13" s="37">
        <f t="shared" si="6"/>
        <v>1</v>
      </c>
      <c r="AU13" s="37">
        <f t="shared" si="6"/>
        <v>1</v>
      </c>
      <c r="AV13" s="37">
        <f t="shared" si="6"/>
        <v>1</v>
      </c>
      <c r="AW13" s="37">
        <f t="shared" si="6"/>
        <v>1</v>
      </c>
      <c r="AX13" s="37">
        <f t="shared" si="6"/>
        <v>1</v>
      </c>
      <c r="AY13" s="37">
        <f t="shared" si="6"/>
        <v>0</v>
      </c>
      <c r="AZ13" s="37">
        <f t="shared" si="6"/>
        <v>1</v>
      </c>
      <c r="BA13" s="37">
        <f t="shared" si="6"/>
        <v>1</v>
      </c>
    </row>
    <row r="14" spans="2:59" ht="15" customHeight="1" x14ac:dyDescent="0.2">
      <c r="B14" s="6"/>
      <c r="C14" s="51">
        <v>3</v>
      </c>
      <c r="D14" s="12">
        <f t="shared" si="2"/>
        <v>1</v>
      </c>
      <c r="E14" s="12">
        <f t="shared" si="3"/>
        <v>2</v>
      </c>
      <c r="F14" s="12">
        <f t="shared" si="4"/>
        <v>3</v>
      </c>
      <c r="G14" s="12">
        <f>$G$6</f>
        <v>4</v>
      </c>
      <c r="H14" s="12">
        <f>$H$6</f>
        <v>5</v>
      </c>
      <c r="I14" s="12">
        <f>$L$6</f>
        <v>9</v>
      </c>
      <c r="J14" s="12">
        <f>$M$6</f>
        <v>10</v>
      </c>
      <c r="K14" s="12">
        <f>$N$6</f>
        <v>11</v>
      </c>
      <c r="L14" s="12">
        <f>$P$6</f>
        <v>13</v>
      </c>
      <c r="M14" s="12">
        <f>$Q$6</f>
        <v>14</v>
      </c>
      <c r="N14" s="12">
        <f>$R$6</f>
        <v>15</v>
      </c>
      <c r="O14" s="12">
        <f>$S$6</f>
        <v>16</v>
      </c>
      <c r="P14" s="12">
        <f>$U$6</f>
        <v>18</v>
      </c>
      <c r="Q14" s="12">
        <f>$W$6</f>
        <v>20</v>
      </c>
      <c r="R14" s="12">
        <f>$X$6</f>
        <v>21</v>
      </c>
      <c r="S14" s="3">
        <f t="shared" si="5"/>
        <v>11</v>
      </c>
      <c r="T14" s="8"/>
      <c r="U14" s="4">
        <v>11</v>
      </c>
      <c r="V14" s="34">
        <v>12</v>
      </c>
      <c r="W14" s="13">
        <v>13</v>
      </c>
      <c r="X14" s="14">
        <v>14</v>
      </c>
      <c r="Y14" s="14">
        <v>15</v>
      </c>
      <c r="Z14" s="35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7">
        <f t="shared" ref="AM14:AM27" si="7">COUNTIFS($D13:$R13,"&gt;0",$D13:$R13,C$9)</f>
        <v>1</v>
      </c>
      <c r="AN14" s="37">
        <f t="shared" ref="AN14:AN27" si="8">COUNTIFS($D13:$R13,"&gt;0",$D13:$R13,D$9)</f>
        <v>1</v>
      </c>
      <c r="AO14" s="37">
        <f t="shared" ref="AO14:AO27" si="9">COUNTIFS($D13:$R13,"&gt;0",$D13:$R13,E$9)</f>
        <v>1</v>
      </c>
      <c r="AP14" s="37">
        <f t="shared" ref="AP14:AP27" si="10">COUNTIFS($D13:$R13,"&gt;0",$D13:$R13,F$9)</f>
        <v>1</v>
      </c>
      <c r="AQ14" s="37">
        <f t="shared" ref="AQ14:AQ27" si="11">COUNTIFS($D13:$R13,"&gt;0",$D13:$R13,G$9)</f>
        <v>1</v>
      </c>
      <c r="AR14" s="37">
        <f t="shared" ref="AR14:AR27" si="12">COUNTIFS($D13:$R13,"&gt;0",$D13:$R13,H$9)</f>
        <v>0</v>
      </c>
      <c r="AS14" s="37">
        <f t="shared" ref="AS14:AS27" si="13">COUNTIFS($D13:$R13,"&gt;0",$D13:$R13,I$9)</f>
        <v>1</v>
      </c>
      <c r="AT14" s="37">
        <f t="shared" ref="AT14:AT27" si="14">COUNTIFS($D13:$R13,"&gt;0",$D13:$R13,J$9)</f>
        <v>1</v>
      </c>
      <c r="AU14" s="37">
        <f t="shared" ref="AU14:AU27" si="15">COUNTIFS($D13:$R13,"&gt;0",$D13:$R13,K$9)</f>
        <v>1</v>
      </c>
      <c r="AV14" s="37">
        <f t="shared" ref="AV14:AV27" si="16">COUNTIFS($D13:$R13,"&gt;0",$D13:$R13,L$9)</f>
        <v>0</v>
      </c>
      <c r="AW14" s="37">
        <f t="shared" ref="AW14:AW27" si="17">COUNTIFS($D13:$R13,"&gt;0",$D13:$R13,M$9)</f>
        <v>0</v>
      </c>
      <c r="AX14" s="37">
        <f t="shared" ref="AX14:AX27" si="18">COUNTIFS($D13:$R13,"&gt;0",$D13:$R13,N$9)</f>
        <v>1</v>
      </c>
      <c r="AY14" s="37">
        <f t="shared" ref="AY14:AY27" si="19">COUNTIFS($D13:$R13,"&gt;0",$D13:$R13,O$9)</f>
        <v>0</v>
      </c>
      <c r="AZ14" s="37">
        <f t="shared" ref="AZ14:AZ27" si="20">COUNTIFS($D13:$R13,"&gt;0",$D13:$R13,P$9)</f>
        <v>1</v>
      </c>
      <c r="BA14" s="37">
        <f t="shared" ref="BA14:BA27" si="21">COUNTIFS($D13:$R13,"&gt;0",$D13:$R13,Q$9)</f>
        <v>1</v>
      </c>
    </row>
    <row r="15" spans="2:59" ht="15" customHeight="1" x14ac:dyDescent="0.2">
      <c r="B15" s="6"/>
      <c r="C15" s="51">
        <v>4</v>
      </c>
      <c r="D15" s="12">
        <f t="shared" si="2"/>
        <v>1</v>
      </c>
      <c r="E15" s="12">
        <f t="shared" si="3"/>
        <v>2</v>
      </c>
      <c r="F15" s="12">
        <f t="shared" si="4"/>
        <v>3</v>
      </c>
      <c r="G15" s="12">
        <f>$G$6</f>
        <v>4</v>
      </c>
      <c r="H15" s="12">
        <f>$I$6</f>
        <v>6</v>
      </c>
      <c r="I15" s="12">
        <f>$J$6</f>
        <v>7</v>
      </c>
      <c r="J15" s="12">
        <f>$L$6</f>
        <v>9</v>
      </c>
      <c r="K15" s="12">
        <f>$M$6</f>
        <v>10</v>
      </c>
      <c r="L15" s="12">
        <f>$O$6</f>
        <v>12</v>
      </c>
      <c r="M15" s="12">
        <f>$P$6</f>
        <v>13</v>
      </c>
      <c r="N15" s="12">
        <f>$R$6</f>
        <v>15</v>
      </c>
      <c r="O15" s="12">
        <f>$S$6</f>
        <v>16</v>
      </c>
      <c r="P15" s="12">
        <f>$T$6</f>
        <v>17</v>
      </c>
      <c r="Q15" s="12">
        <f>$V$6</f>
        <v>19</v>
      </c>
      <c r="R15" s="12">
        <f>$W$6</f>
        <v>20</v>
      </c>
      <c r="S15" s="3">
        <f t="shared" si="5"/>
        <v>11</v>
      </c>
      <c r="T15" s="8"/>
      <c r="U15" s="13">
        <v>16</v>
      </c>
      <c r="V15" s="34">
        <v>17</v>
      </c>
      <c r="W15" s="13">
        <v>18</v>
      </c>
      <c r="X15" s="14">
        <v>19</v>
      </c>
      <c r="Y15" s="14">
        <v>20</v>
      </c>
      <c r="Z15" s="35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7">
        <f t="shared" si="7"/>
        <v>1</v>
      </c>
      <c r="AN15" s="37">
        <f t="shared" si="8"/>
        <v>1</v>
      </c>
      <c r="AO15" s="37">
        <f t="shared" si="9"/>
        <v>1</v>
      </c>
      <c r="AP15" s="37">
        <f t="shared" si="10"/>
        <v>1</v>
      </c>
      <c r="AQ15" s="37">
        <f t="shared" si="11"/>
        <v>1</v>
      </c>
      <c r="AR15" s="37">
        <f t="shared" si="12"/>
        <v>0</v>
      </c>
      <c r="AS15" s="37">
        <f t="shared" si="13"/>
        <v>0</v>
      </c>
      <c r="AT15" s="37">
        <f t="shared" si="14"/>
        <v>0</v>
      </c>
      <c r="AU15" s="37">
        <f t="shared" si="15"/>
        <v>1</v>
      </c>
      <c r="AV15" s="37">
        <f t="shared" si="16"/>
        <v>1</v>
      </c>
      <c r="AW15" s="37">
        <f t="shared" si="17"/>
        <v>1</v>
      </c>
      <c r="AX15" s="37">
        <f t="shared" si="18"/>
        <v>0</v>
      </c>
      <c r="AY15" s="37">
        <f t="shared" si="19"/>
        <v>1</v>
      </c>
      <c r="AZ15" s="37">
        <f t="shared" si="20"/>
        <v>1</v>
      </c>
      <c r="BA15" s="37">
        <f t="shared" si="21"/>
        <v>1</v>
      </c>
    </row>
    <row r="16" spans="2:59" ht="15" customHeight="1" x14ac:dyDescent="0.2">
      <c r="B16" s="6"/>
      <c r="C16" s="51">
        <v>5</v>
      </c>
      <c r="D16" s="12">
        <f t="shared" si="2"/>
        <v>1</v>
      </c>
      <c r="E16" s="12">
        <f t="shared" si="3"/>
        <v>2</v>
      </c>
      <c r="F16" s="12">
        <f t="shared" si="4"/>
        <v>3</v>
      </c>
      <c r="G16" s="12">
        <f>$H$6</f>
        <v>5</v>
      </c>
      <c r="H16" s="12">
        <f>$I$6</f>
        <v>6</v>
      </c>
      <c r="I16" s="12">
        <f>$J$6</f>
        <v>7</v>
      </c>
      <c r="J16" s="12">
        <f>$L$6</f>
        <v>9</v>
      </c>
      <c r="K16" s="12">
        <f>$N$6</f>
        <v>11</v>
      </c>
      <c r="L16" s="12">
        <f>$O$6</f>
        <v>12</v>
      </c>
      <c r="M16" s="12">
        <f>$P$6</f>
        <v>13</v>
      </c>
      <c r="N16" s="12">
        <f>$Q$6</f>
        <v>14</v>
      </c>
      <c r="O16" s="12">
        <f>$T$6</f>
        <v>17</v>
      </c>
      <c r="P16" s="12">
        <f>$U$6</f>
        <v>18</v>
      </c>
      <c r="Q16" s="12">
        <f>$V$6</f>
        <v>19</v>
      </c>
      <c r="R16" s="12">
        <f>$X$6</f>
        <v>21</v>
      </c>
      <c r="S16" s="3">
        <f t="shared" si="5"/>
        <v>11</v>
      </c>
      <c r="T16" s="8"/>
      <c r="U16" s="4">
        <v>21</v>
      </c>
      <c r="V16" s="34">
        <v>22</v>
      </c>
      <c r="W16" s="13">
        <v>23</v>
      </c>
      <c r="X16" s="14">
        <v>24</v>
      </c>
      <c r="Y16" s="14">
        <v>25</v>
      </c>
      <c r="Z16" s="35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7">
        <f t="shared" si="7"/>
        <v>1</v>
      </c>
      <c r="AN16" s="37">
        <f t="shared" si="8"/>
        <v>1</v>
      </c>
      <c r="AO16" s="37">
        <f t="shared" si="9"/>
        <v>1</v>
      </c>
      <c r="AP16" s="37">
        <f t="shared" si="10"/>
        <v>1</v>
      </c>
      <c r="AQ16" s="37">
        <f t="shared" si="11"/>
        <v>0</v>
      </c>
      <c r="AR16" s="37">
        <f t="shared" si="12"/>
        <v>1</v>
      </c>
      <c r="AS16" s="37">
        <f t="shared" si="13"/>
        <v>1</v>
      </c>
      <c r="AT16" s="37">
        <f t="shared" si="14"/>
        <v>0</v>
      </c>
      <c r="AU16" s="37">
        <f t="shared" si="15"/>
        <v>1</v>
      </c>
      <c r="AV16" s="37">
        <f t="shared" si="16"/>
        <v>1</v>
      </c>
      <c r="AW16" s="37">
        <f t="shared" si="17"/>
        <v>0</v>
      </c>
      <c r="AX16" s="37">
        <f t="shared" si="18"/>
        <v>1</v>
      </c>
      <c r="AY16" s="37">
        <f t="shared" si="19"/>
        <v>1</v>
      </c>
      <c r="AZ16" s="37">
        <f t="shared" si="20"/>
        <v>0</v>
      </c>
      <c r="BA16" s="37">
        <f t="shared" si="21"/>
        <v>1</v>
      </c>
    </row>
    <row r="17" spans="1:53" ht="15" customHeight="1" x14ac:dyDescent="0.2">
      <c r="B17" s="6"/>
      <c r="C17" s="51">
        <v>6</v>
      </c>
      <c r="D17" s="12">
        <f t="shared" si="2"/>
        <v>1</v>
      </c>
      <c r="E17" s="12">
        <f t="shared" si="3"/>
        <v>2</v>
      </c>
      <c r="F17" s="12">
        <f t="shared" si="4"/>
        <v>3</v>
      </c>
      <c r="G17" s="12">
        <f>$I$6</f>
        <v>6</v>
      </c>
      <c r="H17" s="12">
        <f>$J$6</f>
        <v>7</v>
      </c>
      <c r="I17" s="12">
        <f>$K$6</f>
        <v>8</v>
      </c>
      <c r="J17" s="12">
        <f>$L$6</f>
        <v>9</v>
      </c>
      <c r="K17" s="12">
        <f>$M$6</f>
        <v>10</v>
      </c>
      <c r="L17" s="12">
        <f>$N$6</f>
        <v>11</v>
      </c>
      <c r="M17" s="12">
        <f>$S$6</f>
        <v>16</v>
      </c>
      <c r="N17" s="12">
        <f>$T$6</f>
        <v>17</v>
      </c>
      <c r="O17" s="12">
        <f>$U$6</f>
        <v>18</v>
      </c>
      <c r="P17" s="12">
        <f>$V$6</f>
        <v>19</v>
      </c>
      <c r="Q17" s="12">
        <f>$W$6</f>
        <v>20</v>
      </c>
      <c r="R17" s="12">
        <f>$X$6</f>
        <v>21</v>
      </c>
      <c r="S17" s="3">
        <f t="shared" si="5"/>
        <v>9</v>
      </c>
      <c r="T17" s="8"/>
      <c r="U17" s="8"/>
      <c r="V17" s="7"/>
      <c r="W17" s="8"/>
      <c r="X17" s="15"/>
      <c r="Y17" s="15"/>
      <c r="Z17" s="38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37">
        <f t="shared" si="7"/>
        <v>1</v>
      </c>
      <c r="AN17" s="37">
        <f t="shared" si="8"/>
        <v>1</v>
      </c>
      <c r="AO17" s="37">
        <f t="shared" si="9"/>
        <v>1</v>
      </c>
      <c r="AP17" s="37">
        <f t="shared" si="10"/>
        <v>0</v>
      </c>
      <c r="AQ17" s="37">
        <f t="shared" si="11"/>
        <v>1</v>
      </c>
      <c r="AR17" s="37">
        <f t="shared" si="12"/>
        <v>1</v>
      </c>
      <c r="AS17" s="37">
        <f t="shared" si="13"/>
        <v>1</v>
      </c>
      <c r="AT17" s="37">
        <f t="shared" si="14"/>
        <v>0</v>
      </c>
      <c r="AU17" s="37">
        <f t="shared" si="15"/>
        <v>1</v>
      </c>
      <c r="AV17" s="37">
        <f t="shared" si="16"/>
        <v>0</v>
      </c>
      <c r="AW17" s="37">
        <f t="shared" si="17"/>
        <v>1</v>
      </c>
      <c r="AX17" s="37">
        <f t="shared" si="18"/>
        <v>1</v>
      </c>
      <c r="AY17" s="37">
        <f t="shared" si="19"/>
        <v>1</v>
      </c>
      <c r="AZ17" s="37">
        <f t="shared" si="20"/>
        <v>1</v>
      </c>
      <c r="BA17" s="37">
        <f t="shared" si="21"/>
        <v>0</v>
      </c>
    </row>
    <row r="18" spans="1:53" ht="15" customHeight="1" x14ac:dyDescent="0.2">
      <c r="B18" s="6"/>
      <c r="C18" s="51">
        <v>7</v>
      </c>
      <c r="D18" s="12">
        <f t="shared" si="2"/>
        <v>1</v>
      </c>
      <c r="E18" s="12">
        <f t="shared" si="3"/>
        <v>2</v>
      </c>
      <c r="F18" s="12">
        <f>$G$6</f>
        <v>4</v>
      </c>
      <c r="G18" s="12">
        <f>$H$6</f>
        <v>5</v>
      </c>
      <c r="H18" s="12">
        <f>$I$6</f>
        <v>6</v>
      </c>
      <c r="I18" s="12">
        <f>$K$6</f>
        <v>8</v>
      </c>
      <c r="J18" s="12">
        <f>$L$6</f>
        <v>9</v>
      </c>
      <c r="K18" s="12">
        <f>$M$6</f>
        <v>10</v>
      </c>
      <c r="L18" s="12">
        <f>$N$6</f>
        <v>11</v>
      </c>
      <c r="M18" s="12">
        <f>$O$6</f>
        <v>12</v>
      </c>
      <c r="N18" s="12">
        <f>$P$6</f>
        <v>13</v>
      </c>
      <c r="O18" s="12">
        <f>$S$6</f>
        <v>16</v>
      </c>
      <c r="P18" s="12">
        <f>$U$6</f>
        <v>18</v>
      </c>
      <c r="Q18" s="12">
        <f>$W$6</f>
        <v>20</v>
      </c>
      <c r="R18" s="12">
        <f>$X$6</f>
        <v>21</v>
      </c>
      <c r="S18" s="3">
        <f t="shared" si="5"/>
        <v>11</v>
      </c>
      <c r="T18" s="8"/>
      <c r="U18" s="22">
        <v>11</v>
      </c>
      <c r="V18" s="24">
        <v>12</v>
      </c>
      <c r="W18" s="23">
        <v>13</v>
      </c>
      <c r="X18" s="25">
        <v>14</v>
      </c>
      <c r="Y18" s="26">
        <v>15</v>
      </c>
      <c r="Z18" s="38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37">
        <f t="shared" si="7"/>
        <v>1</v>
      </c>
      <c r="AN18" s="37">
        <f t="shared" si="8"/>
        <v>1</v>
      </c>
      <c r="AO18" s="37">
        <f t="shared" si="9"/>
        <v>1</v>
      </c>
      <c r="AP18" s="37">
        <f t="shared" si="10"/>
        <v>0</v>
      </c>
      <c r="AQ18" s="37">
        <f t="shared" si="11"/>
        <v>0</v>
      </c>
      <c r="AR18" s="37">
        <f t="shared" si="12"/>
        <v>1</v>
      </c>
      <c r="AS18" s="37">
        <f t="shared" si="13"/>
        <v>1</v>
      </c>
      <c r="AT18" s="37">
        <f t="shared" si="14"/>
        <v>1</v>
      </c>
      <c r="AU18" s="37">
        <f t="shared" si="15"/>
        <v>1</v>
      </c>
      <c r="AV18" s="37">
        <f t="shared" si="16"/>
        <v>1</v>
      </c>
      <c r="AW18" s="37">
        <f t="shared" si="17"/>
        <v>1</v>
      </c>
      <c r="AX18" s="37">
        <f t="shared" si="18"/>
        <v>0</v>
      </c>
      <c r="AY18" s="37">
        <f t="shared" si="19"/>
        <v>0</v>
      </c>
      <c r="AZ18" s="37">
        <f t="shared" si="20"/>
        <v>0</v>
      </c>
      <c r="BA18" s="37">
        <f t="shared" si="21"/>
        <v>0</v>
      </c>
    </row>
    <row r="19" spans="1:53" ht="15" customHeight="1" x14ac:dyDescent="0.2">
      <c r="B19" s="6"/>
      <c r="C19" s="51">
        <v>8</v>
      </c>
      <c r="D19" s="12">
        <f t="shared" si="2"/>
        <v>1</v>
      </c>
      <c r="E19" s="12">
        <f t="shared" si="3"/>
        <v>2</v>
      </c>
      <c r="F19" s="12">
        <f>$G$6</f>
        <v>4</v>
      </c>
      <c r="G19" s="12">
        <f>$H$6</f>
        <v>5</v>
      </c>
      <c r="H19" s="12">
        <f>$J$6</f>
        <v>7</v>
      </c>
      <c r="I19" s="12">
        <f>$K$6</f>
        <v>8</v>
      </c>
      <c r="J19" s="12">
        <f>$L$6</f>
        <v>9</v>
      </c>
      <c r="K19" s="12">
        <f>$M$6</f>
        <v>10</v>
      </c>
      <c r="L19" s="12">
        <f>$N$6</f>
        <v>11</v>
      </c>
      <c r="M19" s="12">
        <f>$O$6</f>
        <v>12</v>
      </c>
      <c r="N19" s="12">
        <f>$P$6</f>
        <v>13</v>
      </c>
      <c r="O19" s="12">
        <f>$R$6</f>
        <v>15</v>
      </c>
      <c r="P19" s="12">
        <f>$T$6</f>
        <v>17</v>
      </c>
      <c r="Q19" s="12">
        <f>$V$6</f>
        <v>19</v>
      </c>
      <c r="R19" s="12">
        <f>$W$6</f>
        <v>20</v>
      </c>
      <c r="S19" s="3">
        <f t="shared" si="5"/>
        <v>12</v>
      </c>
      <c r="T19" s="8"/>
      <c r="U19" s="20">
        <f>COUNTIF(S12:S26,11)</f>
        <v>6</v>
      </c>
      <c r="V19" s="20">
        <f>COUNTIF(S12:S26,12)</f>
        <v>3</v>
      </c>
      <c r="W19" s="20">
        <f>COUNTIF(S12:S26,13)</f>
        <v>1</v>
      </c>
      <c r="X19" s="20">
        <f>COUNTIF(S12:S26,14)</f>
        <v>0</v>
      </c>
      <c r="Y19" s="20">
        <f>COUNTIF(S12:S26,15)</f>
        <v>0</v>
      </c>
      <c r="Z19" s="38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37">
        <f t="shared" si="7"/>
        <v>1</v>
      </c>
      <c r="AN19" s="37">
        <f t="shared" si="8"/>
        <v>1</v>
      </c>
      <c r="AO19" s="37">
        <f t="shared" si="9"/>
        <v>0</v>
      </c>
      <c r="AP19" s="37">
        <f t="shared" si="10"/>
        <v>1</v>
      </c>
      <c r="AQ19" s="37">
        <f t="shared" si="11"/>
        <v>1</v>
      </c>
      <c r="AR19" s="37">
        <f t="shared" si="12"/>
        <v>1</v>
      </c>
      <c r="AS19" s="37">
        <f t="shared" si="13"/>
        <v>0</v>
      </c>
      <c r="AT19" s="37">
        <f t="shared" si="14"/>
        <v>1</v>
      </c>
      <c r="AU19" s="37">
        <f t="shared" si="15"/>
        <v>1</v>
      </c>
      <c r="AV19" s="37">
        <f t="shared" si="16"/>
        <v>1</v>
      </c>
      <c r="AW19" s="37">
        <f t="shared" si="17"/>
        <v>1</v>
      </c>
      <c r="AX19" s="37">
        <f t="shared" si="18"/>
        <v>1</v>
      </c>
      <c r="AY19" s="37">
        <f t="shared" si="19"/>
        <v>1</v>
      </c>
      <c r="AZ19" s="37">
        <f t="shared" si="20"/>
        <v>0</v>
      </c>
      <c r="BA19" s="37">
        <f t="shared" si="21"/>
        <v>0</v>
      </c>
    </row>
    <row r="20" spans="1:53" ht="15" customHeight="1" x14ac:dyDescent="0.2">
      <c r="B20" s="6"/>
      <c r="C20" s="51">
        <v>9</v>
      </c>
      <c r="D20" s="12">
        <f t="shared" si="2"/>
        <v>1</v>
      </c>
      <c r="E20" s="12">
        <f t="shared" si="3"/>
        <v>2</v>
      </c>
      <c r="F20" s="12">
        <f>$G$6</f>
        <v>4</v>
      </c>
      <c r="G20" s="12">
        <f>$I$6</f>
        <v>6</v>
      </c>
      <c r="H20" s="12">
        <f>$K$6</f>
        <v>8</v>
      </c>
      <c r="I20" s="12">
        <f>$L$6</f>
        <v>9</v>
      </c>
      <c r="J20" s="12">
        <f>$M$6</f>
        <v>10</v>
      </c>
      <c r="K20" s="12">
        <f>$N$6</f>
        <v>11</v>
      </c>
      <c r="L20" s="12">
        <f>$O$6</f>
        <v>12</v>
      </c>
      <c r="M20" s="12">
        <f>$P$6</f>
        <v>13</v>
      </c>
      <c r="N20" s="12">
        <f>$Q$6</f>
        <v>14</v>
      </c>
      <c r="O20" s="12">
        <f>$R$6</f>
        <v>15</v>
      </c>
      <c r="P20" s="12">
        <f>$U$6</f>
        <v>18</v>
      </c>
      <c r="Q20" s="12">
        <f>$W$6</f>
        <v>20</v>
      </c>
      <c r="R20" s="12">
        <f>$X$6</f>
        <v>21</v>
      </c>
      <c r="S20" s="3">
        <f t="shared" si="5"/>
        <v>12</v>
      </c>
      <c r="T20" s="8"/>
      <c r="U20" s="21"/>
      <c r="V20" s="21"/>
      <c r="W20" s="21"/>
      <c r="X20" s="21"/>
      <c r="Y20" s="21"/>
      <c r="Z20" s="38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37">
        <f t="shared" si="7"/>
        <v>1</v>
      </c>
      <c r="AN20" s="37">
        <f t="shared" si="8"/>
        <v>1</v>
      </c>
      <c r="AO20" s="37">
        <f t="shared" si="9"/>
        <v>0</v>
      </c>
      <c r="AP20" s="37">
        <f t="shared" si="10"/>
        <v>1</v>
      </c>
      <c r="AQ20" s="37">
        <f t="shared" si="11"/>
        <v>1</v>
      </c>
      <c r="AR20" s="37">
        <f t="shared" si="12"/>
        <v>0</v>
      </c>
      <c r="AS20" s="37">
        <f t="shared" si="13"/>
        <v>1</v>
      </c>
      <c r="AT20" s="37">
        <f t="shared" si="14"/>
        <v>1</v>
      </c>
      <c r="AU20" s="37">
        <f t="shared" si="15"/>
        <v>1</v>
      </c>
      <c r="AV20" s="37">
        <f t="shared" si="16"/>
        <v>1</v>
      </c>
      <c r="AW20" s="37">
        <f t="shared" si="17"/>
        <v>1</v>
      </c>
      <c r="AX20" s="37">
        <f t="shared" si="18"/>
        <v>1</v>
      </c>
      <c r="AY20" s="37">
        <f t="shared" si="19"/>
        <v>1</v>
      </c>
      <c r="AZ20" s="37">
        <f t="shared" si="20"/>
        <v>0</v>
      </c>
      <c r="BA20" s="37">
        <f t="shared" si="21"/>
        <v>1</v>
      </c>
    </row>
    <row r="21" spans="1:53" ht="15" customHeight="1" x14ac:dyDescent="0.2">
      <c r="B21" s="6"/>
      <c r="C21" s="51">
        <v>10</v>
      </c>
      <c r="D21" s="12">
        <f t="shared" si="2"/>
        <v>1</v>
      </c>
      <c r="E21" s="12">
        <f>$F$6</f>
        <v>3</v>
      </c>
      <c r="F21" s="12">
        <f>$G$6</f>
        <v>4</v>
      </c>
      <c r="G21" s="12">
        <f>$H$6</f>
        <v>5</v>
      </c>
      <c r="H21" s="12">
        <f>$J$6</f>
        <v>7</v>
      </c>
      <c r="I21" s="12">
        <f>$K$6</f>
        <v>8</v>
      </c>
      <c r="J21" s="12">
        <f>$N$6</f>
        <v>11</v>
      </c>
      <c r="K21" s="12">
        <f>$O$6</f>
        <v>12</v>
      </c>
      <c r="L21" s="12">
        <f>$P$6</f>
        <v>13</v>
      </c>
      <c r="M21" s="12">
        <f>$Q$6</f>
        <v>14</v>
      </c>
      <c r="N21" s="12">
        <f>$S$6</f>
        <v>16</v>
      </c>
      <c r="O21" s="12">
        <f>$T$6</f>
        <v>17</v>
      </c>
      <c r="P21" s="12">
        <f>$V$6</f>
        <v>19</v>
      </c>
      <c r="Q21" s="12">
        <f>$W$6</f>
        <v>20</v>
      </c>
      <c r="R21" s="12">
        <f>$X$6</f>
        <v>21</v>
      </c>
      <c r="S21" s="3">
        <f t="shared" si="5"/>
        <v>10</v>
      </c>
      <c r="T21" s="8"/>
      <c r="U21" s="43" t="s">
        <v>9</v>
      </c>
      <c r="V21" s="43"/>
      <c r="W21" s="43"/>
      <c r="X21" s="43"/>
      <c r="Y21" s="43"/>
      <c r="Z21" s="38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37">
        <f t="shared" si="7"/>
        <v>1</v>
      </c>
      <c r="AN21" s="37">
        <f t="shared" si="8"/>
        <v>1</v>
      </c>
      <c r="AO21" s="37">
        <f t="shared" si="9"/>
        <v>0</v>
      </c>
      <c r="AP21" s="37">
        <f t="shared" si="10"/>
        <v>1</v>
      </c>
      <c r="AQ21" s="37">
        <f t="shared" si="11"/>
        <v>0</v>
      </c>
      <c r="AR21" s="37">
        <f t="shared" si="12"/>
        <v>1</v>
      </c>
      <c r="AS21" s="37">
        <f t="shared" si="13"/>
        <v>0</v>
      </c>
      <c r="AT21" s="37">
        <f t="shared" si="14"/>
        <v>1</v>
      </c>
      <c r="AU21" s="37">
        <f t="shared" si="15"/>
        <v>1</v>
      </c>
      <c r="AV21" s="37">
        <f t="shared" si="16"/>
        <v>1</v>
      </c>
      <c r="AW21" s="37">
        <f t="shared" si="17"/>
        <v>1</v>
      </c>
      <c r="AX21" s="37">
        <f t="shared" si="18"/>
        <v>1</v>
      </c>
      <c r="AY21" s="37">
        <f t="shared" si="19"/>
        <v>1</v>
      </c>
      <c r="AZ21" s="37">
        <f t="shared" si="20"/>
        <v>1</v>
      </c>
      <c r="BA21" s="37">
        <f t="shared" si="21"/>
        <v>1</v>
      </c>
    </row>
    <row r="22" spans="1:53" ht="15" customHeight="1" x14ac:dyDescent="0.2">
      <c r="B22" s="6"/>
      <c r="C22" s="51">
        <v>11</v>
      </c>
      <c r="D22" s="12">
        <f t="shared" si="2"/>
        <v>1</v>
      </c>
      <c r="E22" s="12">
        <f>$G$6</f>
        <v>4</v>
      </c>
      <c r="F22" s="12">
        <f>$H$6</f>
        <v>5</v>
      </c>
      <c r="G22" s="12">
        <f>$I$6</f>
        <v>6</v>
      </c>
      <c r="H22" s="12">
        <f>$J$6</f>
        <v>7</v>
      </c>
      <c r="I22" s="12">
        <f>$K$6</f>
        <v>8</v>
      </c>
      <c r="J22" s="12">
        <f>$M$6</f>
        <v>10</v>
      </c>
      <c r="K22" s="12">
        <f>$P$6</f>
        <v>13</v>
      </c>
      <c r="L22" s="12">
        <f>$Q$6</f>
        <v>14</v>
      </c>
      <c r="M22" s="12">
        <f>$R$6</f>
        <v>15</v>
      </c>
      <c r="N22" s="12">
        <f>$S$6</f>
        <v>16</v>
      </c>
      <c r="O22" s="12">
        <f>$T$6</f>
        <v>17</v>
      </c>
      <c r="P22" s="12">
        <f>$U$6</f>
        <v>18</v>
      </c>
      <c r="Q22" s="12">
        <f>$V$6</f>
        <v>19</v>
      </c>
      <c r="R22" s="12">
        <f>$X$6</f>
        <v>21</v>
      </c>
      <c r="S22" s="3">
        <f t="shared" si="5"/>
        <v>10</v>
      </c>
      <c r="T22" s="8"/>
      <c r="U22" s="47">
        <f>U19*5+V19*10+W19*25+X19*1500+Y19*500000</f>
        <v>85</v>
      </c>
      <c r="V22" s="47"/>
      <c r="W22" s="47"/>
      <c r="X22" s="47"/>
      <c r="Y22" s="47"/>
      <c r="Z22" s="38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37">
        <f t="shared" si="7"/>
        <v>1</v>
      </c>
      <c r="AN22" s="37">
        <f t="shared" si="8"/>
        <v>0</v>
      </c>
      <c r="AO22" s="37">
        <f t="shared" si="9"/>
        <v>1</v>
      </c>
      <c r="AP22" s="37">
        <f t="shared" si="10"/>
        <v>1</v>
      </c>
      <c r="AQ22" s="37">
        <f t="shared" si="11"/>
        <v>1</v>
      </c>
      <c r="AR22" s="37">
        <f t="shared" si="12"/>
        <v>0</v>
      </c>
      <c r="AS22" s="37">
        <f t="shared" si="13"/>
        <v>1</v>
      </c>
      <c r="AT22" s="37">
        <f t="shared" si="14"/>
        <v>1</v>
      </c>
      <c r="AU22" s="37">
        <f t="shared" si="15"/>
        <v>0</v>
      </c>
      <c r="AV22" s="37">
        <f t="shared" si="16"/>
        <v>0</v>
      </c>
      <c r="AW22" s="37">
        <f t="shared" si="17"/>
        <v>1</v>
      </c>
      <c r="AX22" s="37">
        <f t="shared" si="18"/>
        <v>1</v>
      </c>
      <c r="AY22" s="37">
        <f t="shared" si="19"/>
        <v>1</v>
      </c>
      <c r="AZ22" s="37">
        <f t="shared" si="20"/>
        <v>1</v>
      </c>
      <c r="BA22" s="37">
        <f t="shared" si="21"/>
        <v>0</v>
      </c>
    </row>
    <row r="23" spans="1:53" ht="15" customHeight="1" x14ac:dyDescent="0.2">
      <c r="B23" s="6"/>
      <c r="C23" s="51">
        <v>12</v>
      </c>
      <c r="D23" s="12">
        <f>$E$6</f>
        <v>2</v>
      </c>
      <c r="E23" s="12">
        <f>$F$6</f>
        <v>3</v>
      </c>
      <c r="F23" s="12">
        <f>$G$6</f>
        <v>4</v>
      </c>
      <c r="G23" s="12">
        <f>$H$6</f>
        <v>5</v>
      </c>
      <c r="H23" s="12">
        <f>$I$6</f>
        <v>6</v>
      </c>
      <c r="I23" s="12">
        <f>$J$6</f>
        <v>7</v>
      </c>
      <c r="J23" s="12">
        <f>$K$6</f>
        <v>8</v>
      </c>
      <c r="K23" s="12">
        <f>$L$6</f>
        <v>9</v>
      </c>
      <c r="L23" s="12">
        <f>$N$6</f>
        <v>11</v>
      </c>
      <c r="M23" s="12">
        <f>$P$6</f>
        <v>13</v>
      </c>
      <c r="N23" s="12">
        <f>$Q$6</f>
        <v>14</v>
      </c>
      <c r="O23" s="12">
        <f>$R$6</f>
        <v>15</v>
      </c>
      <c r="P23" s="12">
        <f>$T$6</f>
        <v>17</v>
      </c>
      <c r="Q23" s="12">
        <f>$V$6</f>
        <v>19</v>
      </c>
      <c r="R23" s="12">
        <f>$W$6</f>
        <v>20</v>
      </c>
      <c r="S23" s="3">
        <f t="shared" si="5"/>
        <v>12</v>
      </c>
      <c r="T23" s="8"/>
      <c r="U23" s="21"/>
      <c r="V23" s="21"/>
      <c r="W23" s="21"/>
      <c r="X23" s="21"/>
      <c r="Y23" s="21"/>
      <c r="Z23" s="29"/>
      <c r="AA23" s="8"/>
      <c r="AB23" s="8"/>
      <c r="AC23" s="8"/>
      <c r="AD23" s="8"/>
      <c r="AE23" s="8"/>
      <c r="AF23" s="8"/>
      <c r="AG23" s="8"/>
      <c r="AH23" s="8"/>
      <c r="AI23" s="8"/>
      <c r="AJ23" s="8"/>
      <c r="AM23" s="37">
        <f t="shared" si="7"/>
        <v>1</v>
      </c>
      <c r="AN23" s="37">
        <f t="shared" si="8"/>
        <v>0</v>
      </c>
      <c r="AO23" s="37">
        <f t="shared" si="9"/>
        <v>0</v>
      </c>
      <c r="AP23" s="37">
        <f t="shared" si="10"/>
        <v>1</v>
      </c>
      <c r="AQ23" s="37">
        <f t="shared" si="11"/>
        <v>1</v>
      </c>
      <c r="AR23" s="37">
        <f t="shared" si="12"/>
        <v>1</v>
      </c>
      <c r="AS23" s="37">
        <f t="shared" si="13"/>
        <v>1</v>
      </c>
      <c r="AT23" s="37">
        <f t="shared" si="14"/>
        <v>1</v>
      </c>
      <c r="AU23" s="37">
        <f t="shared" si="15"/>
        <v>0</v>
      </c>
      <c r="AV23" s="37">
        <f t="shared" si="16"/>
        <v>1</v>
      </c>
      <c r="AW23" s="37">
        <f t="shared" si="17"/>
        <v>0</v>
      </c>
      <c r="AX23" s="37">
        <f t="shared" si="18"/>
        <v>0</v>
      </c>
      <c r="AY23" s="37">
        <f t="shared" si="19"/>
        <v>1</v>
      </c>
      <c r="AZ23" s="37">
        <f t="shared" si="20"/>
        <v>1</v>
      </c>
      <c r="BA23" s="37">
        <f t="shared" si="21"/>
        <v>1</v>
      </c>
    </row>
    <row r="24" spans="1:53" ht="15" customHeight="1" x14ac:dyDescent="0.2">
      <c r="B24" s="6"/>
      <c r="C24" s="51">
        <v>13</v>
      </c>
      <c r="D24" s="12">
        <f>$E$6</f>
        <v>2</v>
      </c>
      <c r="E24" s="12">
        <f>$F$6</f>
        <v>3</v>
      </c>
      <c r="F24" s="12">
        <f>$G$6</f>
        <v>4</v>
      </c>
      <c r="G24" s="12">
        <f>$J$6</f>
        <v>7</v>
      </c>
      <c r="H24" s="12">
        <f>$K$6</f>
        <v>8</v>
      </c>
      <c r="I24" s="12">
        <f>$L$6</f>
        <v>9</v>
      </c>
      <c r="J24" s="12">
        <f>$M$6</f>
        <v>10</v>
      </c>
      <c r="K24" s="12">
        <f>$N$6</f>
        <v>11</v>
      </c>
      <c r="L24" s="12">
        <f>$O$6</f>
        <v>12</v>
      </c>
      <c r="M24" s="12">
        <f>$P$6</f>
        <v>13</v>
      </c>
      <c r="N24" s="12">
        <f>$R$6</f>
        <v>15</v>
      </c>
      <c r="O24" s="12">
        <f>$S$6</f>
        <v>16</v>
      </c>
      <c r="P24" s="12">
        <f>$T$6</f>
        <v>17</v>
      </c>
      <c r="Q24" s="12">
        <f>$U$6</f>
        <v>18</v>
      </c>
      <c r="R24" s="12">
        <f>$V$6</f>
        <v>19</v>
      </c>
      <c r="S24" s="3">
        <f t="shared" si="5"/>
        <v>11</v>
      </c>
      <c r="T24" s="8"/>
      <c r="U24" s="48" t="str">
        <f>IF(U26&gt;1,"LUCRO","PREJUÍZO")</f>
        <v>LUCRO</v>
      </c>
      <c r="V24" s="48"/>
      <c r="W24" s="48"/>
      <c r="X24" s="48"/>
      <c r="Y24" s="48"/>
      <c r="Z24" s="29"/>
      <c r="AA24" s="8"/>
      <c r="AB24" s="8"/>
      <c r="AC24" s="8"/>
      <c r="AD24" s="8"/>
      <c r="AE24" s="8"/>
      <c r="AF24" s="8"/>
      <c r="AG24" s="8"/>
      <c r="AH24" s="8"/>
      <c r="AI24" s="8"/>
      <c r="AJ24" s="8"/>
      <c r="AM24" s="37">
        <f t="shared" si="7"/>
        <v>0</v>
      </c>
      <c r="AN24" s="37">
        <f t="shared" si="8"/>
        <v>1</v>
      </c>
      <c r="AO24" s="37">
        <f t="shared" si="9"/>
        <v>1</v>
      </c>
      <c r="AP24" s="37">
        <f t="shared" si="10"/>
        <v>1</v>
      </c>
      <c r="AQ24" s="37">
        <f t="shared" si="11"/>
        <v>1</v>
      </c>
      <c r="AR24" s="37">
        <f t="shared" si="12"/>
        <v>1</v>
      </c>
      <c r="AS24" s="37">
        <f t="shared" si="13"/>
        <v>1</v>
      </c>
      <c r="AT24" s="37">
        <f t="shared" si="14"/>
        <v>1</v>
      </c>
      <c r="AU24" s="37">
        <f t="shared" si="15"/>
        <v>1</v>
      </c>
      <c r="AV24" s="37">
        <f t="shared" si="16"/>
        <v>0</v>
      </c>
      <c r="AW24" s="37">
        <f t="shared" si="17"/>
        <v>1</v>
      </c>
      <c r="AX24" s="37">
        <f t="shared" si="18"/>
        <v>0</v>
      </c>
      <c r="AY24" s="37">
        <f t="shared" si="19"/>
        <v>1</v>
      </c>
      <c r="AZ24" s="37">
        <f t="shared" si="20"/>
        <v>1</v>
      </c>
      <c r="BA24" s="37">
        <f t="shared" si="21"/>
        <v>1</v>
      </c>
    </row>
    <row r="25" spans="1:53" ht="15" customHeight="1" x14ac:dyDescent="0.2">
      <c r="B25" s="6"/>
      <c r="C25" s="51">
        <v>14</v>
      </c>
      <c r="D25" s="12">
        <f>$F$6</f>
        <v>3</v>
      </c>
      <c r="E25" s="12">
        <f>$H$6</f>
        <v>5</v>
      </c>
      <c r="F25" s="12">
        <f>$I$6</f>
        <v>6</v>
      </c>
      <c r="G25" s="12">
        <f>$J$6</f>
        <v>7</v>
      </c>
      <c r="H25" s="12">
        <f>$K$6</f>
        <v>8</v>
      </c>
      <c r="I25" s="12">
        <f>$O$6</f>
        <v>12</v>
      </c>
      <c r="J25" s="12">
        <f>$P$6</f>
        <v>13</v>
      </c>
      <c r="K25" s="12">
        <f>$Q$6</f>
        <v>14</v>
      </c>
      <c r="L25" s="12">
        <f>$R$6</f>
        <v>15</v>
      </c>
      <c r="M25" s="12">
        <f>$S$6</f>
        <v>16</v>
      </c>
      <c r="N25" s="12">
        <f>$T$6</f>
        <v>17</v>
      </c>
      <c r="O25" s="12">
        <f>$U$6</f>
        <v>18</v>
      </c>
      <c r="P25" s="12">
        <f>$V$6</f>
        <v>19</v>
      </c>
      <c r="Q25" s="12">
        <f>$W$6</f>
        <v>20</v>
      </c>
      <c r="R25" s="12">
        <f>$X$6</f>
        <v>21</v>
      </c>
      <c r="S25" s="3">
        <f t="shared" si="5"/>
        <v>9</v>
      </c>
      <c r="T25" s="8"/>
      <c r="U25" s="48"/>
      <c r="V25" s="48"/>
      <c r="W25" s="48"/>
      <c r="X25" s="48"/>
      <c r="Y25" s="48"/>
      <c r="Z25" s="29"/>
      <c r="AA25" s="8"/>
      <c r="AB25" s="8"/>
      <c r="AC25" s="8"/>
      <c r="AD25" s="8"/>
      <c r="AE25" s="8"/>
      <c r="AF25" s="8"/>
      <c r="AG25" s="8"/>
      <c r="AH25" s="8"/>
      <c r="AI25" s="8"/>
      <c r="AJ25" s="8"/>
      <c r="AM25" s="37">
        <f t="shared" si="7"/>
        <v>0</v>
      </c>
      <c r="AN25" s="37">
        <f t="shared" si="8"/>
        <v>1</v>
      </c>
      <c r="AO25" s="37">
        <f t="shared" si="9"/>
        <v>1</v>
      </c>
      <c r="AP25" s="37">
        <f t="shared" si="10"/>
        <v>1</v>
      </c>
      <c r="AQ25" s="37">
        <f t="shared" si="11"/>
        <v>0</v>
      </c>
      <c r="AR25" s="37">
        <f t="shared" si="12"/>
        <v>0</v>
      </c>
      <c r="AS25" s="37">
        <f t="shared" si="13"/>
        <v>1</v>
      </c>
      <c r="AT25" s="37">
        <f t="shared" si="14"/>
        <v>1</v>
      </c>
      <c r="AU25" s="37">
        <f t="shared" si="15"/>
        <v>1</v>
      </c>
      <c r="AV25" s="37">
        <f t="shared" si="16"/>
        <v>1</v>
      </c>
      <c r="AW25" s="37">
        <f t="shared" si="17"/>
        <v>1</v>
      </c>
      <c r="AX25" s="37">
        <f t="shared" si="18"/>
        <v>1</v>
      </c>
      <c r="AY25" s="37">
        <f t="shared" si="19"/>
        <v>1</v>
      </c>
      <c r="AZ25" s="37">
        <f t="shared" si="20"/>
        <v>0</v>
      </c>
      <c r="BA25" s="37">
        <f t="shared" si="21"/>
        <v>1</v>
      </c>
    </row>
    <row r="26" spans="1:53" ht="15" customHeight="1" x14ac:dyDescent="0.2">
      <c r="B26" s="6"/>
      <c r="C26" s="51">
        <v>15</v>
      </c>
      <c r="D26" s="12">
        <f>$G$6</f>
        <v>4</v>
      </c>
      <c r="E26" s="12">
        <f>$H$6</f>
        <v>5</v>
      </c>
      <c r="F26" s="12">
        <f>$I$6</f>
        <v>6</v>
      </c>
      <c r="G26" s="12">
        <f>$J$6</f>
        <v>7</v>
      </c>
      <c r="H26" s="12">
        <f>$M$6</f>
        <v>10</v>
      </c>
      <c r="I26" s="12">
        <f>$N$6</f>
        <v>11</v>
      </c>
      <c r="J26" s="12">
        <f>$O$6</f>
        <v>12</v>
      </c>
      <c r="K26" s="12">
        <f>$Q$6</f>
        <v>14</v>
      </c>
      <c r="L26" s="12">
        <f>$R$6</f>
        <v>15</v>
      </c>
      <c r="M26" s="12">
        <f>$S$6</f>
        <v>16</v>
      </c>
      <c r="N26" s="12">
        <f>$T$6</f>
        <v>17</v>
      </c>
      <c r="O26" s="12">
        <f>$U$6</f>
        <v>18</v>
      </c>
      <c r="P26" s="12">
        <f>$V$6</f>
        <v>19</v>
      </c>
      <c r="Q26" s="12">
        <f>$W$6</f>
        <v>20</v>
      </c>
      <c r="R26" s="12">
        <f>$X$6</f>
        <v>21</v>
      </c>
      <c r="S26" s="3">
        <f t="shared" si="5"/>
        <v>9</v>
      </c>
      <c r="T26" s="8"/>
      <c r="U26" s="49">
        <f>U22-37.5</f>
        <v>47.5</v>
      </c>
      <c r="V26" s="48"/>
      <c r="W26" s="48"/>
      <c r="X26" s="48"/>
      <c r="Y26" s="48"/>
      <c r="Z26" s="39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27"/>
      <c r="AL26" s="27"/>
      <c r="AM26" s="37">
        <f t="shared" si="7"/>
        <v>0</v>
      </c>
      <c r="AN26" s="37">
        <f t="shared" si="8"/>
        <v>0</v>
      </c>
      <c r="AO26" s="37">
        <f t="shared" si="9"/>
        <v>1</v>
      </c>
      <c r="AP26" s="37">
        <f t="shared" si="10"/>
        <v>0</v>
      </c>
      <c r="AQ26" s="37">
        <f t="shared" si="11"/>
        <v>1</v>
      </c>
      <c r="AR26" s="37">
        <f t="shared" si="12"/>
        <v>1</v>
      </c>
      <c r="AS26" s="37">
        <f t="shared" si="13"/>
        <v>1</v>
      </c>
      <c r="AT26" s="37">
        <f t="shared" si="14"/>
        <v>1</v>
      </c>
      <c r="AU26" s="37">
        <f t="shared" si="15"/>
        <v>0</v>
      </c>
      <c r="AV26" s="37">
        <f t="shared" si="16"/>
        <v>0</v>
      </c>
      <c r="AW26" s="37">
        <f t="shared" si="17"/>
        <v>0</v>
      </c>
      <c r="AX26" s="37">
        <f t="shared" si="18"/>
        <v>1</v>
      </c>
      <c r="AY26" s="37">
        <f t="shared" si="19"/>
        <v>1</v>
      </c>
      <c r="AZ26" s="37">
        <f t="shared" si="20"/>
        <v>1</v>
      </c>
      <c r="BA26" s="37">
        <f t="shared" si="21"/>
        <v>1</v>
      </c>
    </row>
    <row r="27" spans="1:53" ht="15" customHeight="1" x14ac:dyDescent="0.2">
      <c r="B27" s="16"/>
      <c r="C27" s="17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  <c r="W27" s="19"/>
      <c r="X27" s="19"/>
      <c r="Y27" s="19"/>
      <c r="Z27" s="40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27"/>
      <c r="AL27" s="27"/>
      <c r="AM27" s="37">
        <f t="shared" si="7"/>
        <v>0</v>
      </c>
      <c r="AN27" s="37">
        <f t="shared" si="8"/>
        <v>0</v>
      </c>
      <c r="AO27" s="37">
        <f t="shared" si="9"/>
        <v>0</v>
      </c>
      <c r="AP27" s="37">
        <f t="shared" si="10"/>
        <v>1</v>
      </c>
      <c r="AQ27" s="37">
        <f t="shared" si="11"/>
        <v>1</v>
      </c>
      <c r="AR27" s="37">
        <f t="shared" si="12"/>
        <v>1</v>
      </c>
      <c r="AS27" s="37">
        <f t="shared" si="13"/>
        <v>1</v>
      </c>
      <c r="AT27" s="37">
        <f t="shared" si="14"/>
        <v>0</v>
      </c>
      <c r="AU27" s="37">
        <f t="shared" si="15"/>
        <v>0</v>
      </c>
      <c r="AV27" s="37">
        <f t="shared" si="16"/>
        <v>1</v>
      </c>
      <c r="AW27" s="37">
        <f t="shared" si="17"/>
        <v>1</v>
      </c>
      <c r="AX27" s="37">
        <f t="shared" si="18"/>
        <v>1</v>
      </c>
      <c r="AY27" s="37">
        <f t="shared" si="19"/>
        <v>0</v>
      </c>
      <c r="AZ27" s="37">
        <f t="shared" si="20"/>
        <v>1</v>
      </c>
      <c r="BA27" s="37">
        <f t="shared" si="21"/>
        <v>1</v>
      </c>
    </row>
    <row r="28" spans="1:53" ht="15" customHeight="1" x14ac:dyDescent="0.2">
      <c r="A28" s="7"/>
      <c r="B28" s="7"/>
      <c r="C28" s="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27"/>
      <c r="AL28" s="27"/>
      <c r="AM28" s="27"/>
      <c r="AN28" s="27"/>
      <c r="AO28" s="27"/>
    </row>
    <row r="29" spans="1:53" ht="15" customHeight="1" x14ac:dyDescent="0.2">
      <c r="A29" s="7"/>
      <c r="B29" s="7"/>
      <c r="C29" s="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27"/>
      <c r="AL29" s="27"/>
      <c r="AM29" s="27"/>
      <c r="AN29" s="27"/>
      <c r="AO29" s="27"/>
    </row>
    <row r="30" spans="1:53" ht="15" customHeight="1" x14ac:dyDescent="0.2">
      <c r="A30" s="7"/>
      <c r="B30" s="7"/>
      <c r="C30" s="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27"/>
      <c r="AL30" s="27"/>
      <c r="AM30" s="27"/>
      <c r="AN30" s="27"/>
      <c r="AO30" s="27"/>
    </row>
    <row r="31" spans="1:53" ht="15" customHeight="1" x14ac:dyDescent="0.2">
      <c r="A31" s="7"/>
      <c r="B31" s="7"/>
      <c r="C31" s="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27"/>
      <c r="AL31" s="27"/>
      <c r="AM31" s="27"/>
      <c r="AN31" s="27"/>
      <c r="AO31" s="27"/>
    </row>
    <row r="32" spans="1:53" ht="15" customHeight="1" x14ac:dyDescent="0.2">
      <c r="A32" s="7"/>
      <c r="B32" s="7"/>
      <c r="C32" s="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27"/>
      <c r="AL32" s="27"/>
      <c r="AM32" s="27"/>
      <c r="AN32" s="27"/>
      <c r="AO32" s="27"/>
    </row>
    <row r="33" spans="1:41" ht="15" customHeight="1" x14ac:dyDescent="0.2">
      <c r="A33" s="7"/>
      <c r="B33" s="7"/>
      <c r="C33" s="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27"/>
      <c r="AL33" s="27"/>
      <c r="AM33" s="27"/>
      <c r="AN33" s="27"/>
      <c r="AO33" s="27"/>
    </row>
    <row r="34" spans="1:41" ht="15" customHeight="1" x14ac:dyDescent="0.2">
      <c r="A34" s="7"/>
      <c r="B34" s="7"/>
      <c r="C34" s="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27"/>
      <c r="AL34" s="27"/>
      <c r="AM34" s="27"/>
      <c r="AN34" s="27"/>
      <c r="AO34" s="27"/>
    </row>
    <row r="35" spans="1:41" ht="15" customHeight="1" x14ac:dyDescent="0.2">
      <c r="A35" s="7"/>
      <c r="B35" s="7"/>
      <c r="C35" s="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27"/>
      <c r="AL35" s="27"/>
      <c r="AM35" s="27"/>
      <c r="AN35" s="27"/>
      <c r="AO35" s="27"/>
    </row>
    <row r="36" spans="1:41" ht="15" customHeight="1" x14ac:dyDescent="0.2"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  <row r="37" spans="1:41" ht="15" customHeight="1" x14ac:dyDescent="0.2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1" ht="15" customHeight="1" x14ac:dyDescent="0.2"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</row>
    <row r="39" spans="1:41" ht="15" customHeight="1" x14ac:dyDescent="0.2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</row>
    <row r="40" spans="1:41" ht="15" customHeight="1" x14ac:dyDescent="0.2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15" customHeight="1" x14ac:dyDescent="0.2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15" customHeight="1" x14ac:dyDescent="0.2"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5" customHeight="1" x14ac:dyDescent="0.2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41" ht="15" customHeight="1" x14ac:dyDescent="0.2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41" ht="15" customHeight="1" x14ac:dyDescent="0.2"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</sheetData>
  <sheetProtection password="8C20" sheet="1" objects="1" scenarios="1"/>
  <mergeCells count="12">
    <mergeCell ref="U26:Y26"/>
    <mergeCell ref="D5:X5"/>
    <mergeCell ref="D11:R11"/>
    <mergeCell ref="U11:Y11"/>
    <mergeCell ref="U21:Y21"/>
    <mergeCell ref="U22:Y22"/>
    <mergeCell ref="U24:Y25"/>
    <mergeCell ref="I2:Z3"/>
    <mergeCell ref="T8:Y8"/>
    <mergeCell ref="T9:Y9"/>
    <mergeCell ref="B2:H3"/>
    <mergeCell ref="C8:Q8"/>
  </mergeCells>
  <phoneticPr fontId="1" type="noConversion"/>
  <conditionalFormatting sqref="U12:Y16 AM7:BG7">
    <cfRule type="duplicateValues" dxfId="10" priority="11"/>
  </conditionalFormatting>
  <conditionalFormatting sqref="S12:S26">
    <cfRule type="cellIs" dxfId="9" priority="6" operator="equal">
      <formula>15</formula>
    </cfRule>
    <cfRule type="cellIs" dxfId="8" priority="7" operator="equal">
      <formula>14</formula>
    </cfRule>
    <cfRule type="cellIs" dxfId="7" priority="8" operator="equal">
      <formula>13</formula>
    </cfRule>
    <cfRule type="cellIs" dxfId="6" priority="9" operator="equal">
      <formula>12</formula>
    </cfRule>
    <cfRule type="cellIs" dxfId="5" priority="10" operator="equal">
      <formula>11</formula>
    </cfRule>
  </conditionalFormatting>
  <conditionalFormatting sqref="D6:X6">
    <cfRule type="duplicateValues" dxfId="4" priority="5"/>
  </conditionalFormatting>
  <conditionalFormatting sqref="C9:Q9">
    <cfRule type="duplicateValues" dxfId="3" priority="4"/>
  </conditionalFormatting>
  <conditionalFormatting sqref="U24:Y25">
    <cfRule type="cellIs" dxfId="2" priority="3" operator="equal">
      <formula>"LUCRO"</formula>
    </cfRule>
    <cfRule type="cellIs" dxfId="1" priority="2" operator="equal">
      <formula>"PREJUÍZO"</formula>
    </cfRule>
  </conditionalFormatting>
  <conditionalFormatting sqref="D12:R26">
    <cfRule type="expression" dxfId="0" priority="1">
      <formula>HLOOKUP(D12,$C$9:$Q$9,1,0)</formula>
    </cfRule>
  </conditionalFormatting>
  <hyperlinks>
    <hyperlink ref="B2:H3" r:id="rId1" display="PLANILHA LOTOCERTA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21_12_15_15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KANAL DO KADU</cp:lastModifiedBy>
  <dcterms:created xsi:type="dcterms:W3CDTF">2018-06-25T13:36:38Z</dcterms:created>
  <dcterms:modified xsi:type="dcterms:W3CDTF">2021-12-19T00:38:11Z</dcterms:modified>
</cp:coreProperties>
</file>